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Hr\Documents\01_Low tech to the people\01_Fizzy-ball\Hardware\"/>
    </mc:Choice>
  </mc:AlternateContent>
  <xr:revisionPtr revIDLastSave="0" documentId="13_ncr:1_{53FE7953-BC24-47E0-A5D3-A8FB73A5E78B}" xr6:coauthVersionLast="47" xr6:coauthVersionMax="47" xr10:uidLastSave="{00000000-0000-0000-0000-000000000000}"/>
  <bookViews>
    <workbookView xWindow="-110" yWindow="-110" windowWidth="19420" windowHeight="11500" tabRatio="726" xr2:uid="{00000000-000D-0000-FFFF-FFFF00000000}"/>
  </bookViews>
  <sheets>
    <sheet name="Inventory_list" sheetId="22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6" i="22" l="1"/>
  <c r="I12" i="22"/>
  <c r="I11" i="22"/>
  <c r="I34" i="22"/>
  <c r="I33" i="22"/>
  <c r="I37" i="22" s="1"/>
  <c r="I27" i="22"/>
  <c r="I26" i="22"/>
  <c r="I17" i="22" l="1"/>
  <c r="I10" i="22"/>
  <c r="I9" i="22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</futureMetadata>
  <valueMetadata count="2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</valueMetadata>
</metadata>
</file>

<file path=xl/sharedStrings.xml><?xml version="1.0" encoding="utf-8"?>
<sst xmlns="http://schemas.openxmlformats.org/spreadsheetml/2006/main" count="152" uniqueCount="132">
  <si>
    <t>https://www.tinytronics.nl/nl/mechanica-en-actuatoren/motoren/servomotoren/ts90m-mini-servo-1.6kg-continuous</t>
  </si>
  <si>
    <t>Photo</t>
  </si>
  <si>
    <t>Component</t>
  </si>
  <si>
    <t>link</t>
  </si>
  <si>
    <t>Details</t>
  </si>
  <si>
    <t>Specs</t>
  </si>
  <si>
    <t>Weight (g)</t>
  </si>
  <si>
    <t>Speed: 100 rpm
Torque:  0.19Nm (@6V)</t>
  </si>
  <si>
    <t>Categorie</t>
  </si>
  <si>
    <t>Drivetrain</t>
  </si>
  <si>
    <t>https://www.reichelt.de/de/en/battery-holder-for-1x-18650-keystone-1043-p213370.html?&amp;trstct=pos_0&amp;nbc=1</t>
  </si>
  <si>
    <t>Manufactured parts</t>
  </si>
  <si>
    <t>Pulley</t>
  </si>
  <si>
    <t>Off the shelf components</t>
  </si>
  <si>
    <t>Shell</t>
  </si>
  <si>
    <t>Suspension</t>
  </si>
  <si>
    <t>https://shop.eriks.nl/nl/afdichtingen-o-ringen-en-toebehoren-o-ringen/o-ring-nbr-90-compound-47702-pr-ec010584-0010-nl/</t>
  </si>
  <si>
    <t>Rubber o-ring NBR 90</t>
  </si>
  <si>
    <t>picture</t>
  </si>
  <si>
    <t>Subsection</t>
  </si>
  <si>
    <t>Greyresin printed with formlabs printer</t>
  </si>
  <si>
    <t>-</t>
  </si>
  <si>
    <t>1x tension pin</t>
  </si>
  <si>
    <t>Dimensions: 3x6x2 mm
Max radial load 60N</t>
  </si>
  <si>
    <t>M3, 5 mm length</t>
  </si>
  <si>
    <t>Bend needle</t>
  </si>
  <si>
    <t>https://www.maedler.de/product/1643/1629/3184/3564/579/loctite-4850-flexibler-sofort-klebstoff?result=14073326</t>
  </si>
  <si>
    <t>https://www.amazon.de/gp/aw/d/B08DN4MZY8?psc=1&amp;ref=ppx_pop_mob_b_asin_title</t>
  </si>
  <si>
    <t>https://www.amazon.de/gp/aw/d/B0C6DH53SD?ref=ppx_pop_mob_b_asin_title&amp;th=1</t>
  </si>
  <si>
    <t>small gripper size: 1.3 inches/3.5 cm</t>
  </si>
  <si>
    <t>1 mm Polyester Wax Thread, 150D</t>
  </si>
  <si>
    <t>thread, approx 4m needed</t>
  </si>
  <si>
    <t xml:space="preserve">Paperclip (18 pins) </t>
  </si>
  <si>
    <t>https://www.maedler.de/product/1643/1126/3378/splinte-din-en-iso-1234-ex-din-94-edelstahl</t>
  </si>
  <si>
    <t>TPU95A</t>
  </si>
  <si>
    <t>https://www.maedler.de/product/1643/3/gewindestifte-iso-4026-din-913-mit-innensechskant-und-kegelstumpf-stahl</t>
  </si>
  <si>
    <t>TPU 95A Polymaker</t>
  </si>
  <si>
    <t>https://www.reichelt.com/de/en/shop/product/industrial_cell_18650_3_6_v_3500_mah_unprotected_pack_of_2-261050</t>
  </si>
  <si>
    <t>https://www.kugellager-express.de/miniature-deep-groove-ball-bearing-mr-74-w2-open-oiled-4x7x2-mm</t>
  </si>
  <si>
    <t>Amount per ball</t>
  </si>
  <si>
    <t>2m</t>
  </si>
  <si>
    <t>https://www.kugellager-express.de/miniature-deep-groove-ball-bearing-mr-63-w2-open-oiled-3x6x2-mm</t>
  </si>
  <si>
    <t>Dimensions: 4x7x2 mm
Max radial load 110N</t>
  </si>
  <si>
    <t>Inner diameter depending on pedulum length</t>
  </si>
  <si>
    <t>infill rate 80% no support</t>
  </si>
  <si>
    <t>infill rate 15% with support</t>
  </si>
  <si>
    <t>infill rate 15% without support</t>
  </si>
  <si>
    <t>infill rate 15% without support/dissolveable support</t>
  </si>
  <si>
    <t>Capacity: 3500mAh, Max output: 10A, Min 2.5V, nominal 3.6V, Max 4.2V</t>
  </si>
  <si>
    <t>https://www.maedler.de/Article/65200300</t>
  </si>
  <si>
    <t>Hexagon Socket Set Screws
Artikelnr.: 61920305</t>
  </si>
  <si>
    <t>Hexagon nut
Artikelnr.: 65200300</t>
  </si>
  <si>
    <t>M3</t>
  </si>
  <si>
    <t>500g</t>
  </si>
  <si>
    <t>50g</t>
  </si>
  <si>
    <t>Stainless steel rod 4 mm</t>
  </si>
  <si>
    <t>Stainless steel rod 3 mm</t>
  </si>
  <si>
    <t>Length 120 mm, Diameter 4 mm 
Stainless steel</t>
  </si>
  <si>
    <t>3D print material</t>
  </si>
  <si>
    <t>https://www.3dmensionals.de/polymaker-polyterra-pla-filament-2562?category=4&amp;attrib=319-2471#attr=12472,12460,12462,4794,4789,4792,21824,23719,24895</t>
  </si>
  <si>
    <t>PLA Polymaker</t>
  </si>
  <si>
    <t>Can be any PLA</t>
  </si>
  <si>
    <t>HF polymaker tpu is slightly stiffer then the non HF one</t>
  </si>
  <si>
    <t>PCB plus components</t>
  </si>
  <si>
    <t>See PCB design in Firmware repo</t>
  </si>
  <si>
    <t>Battery holder for 1x 18650
KEYSTONE 1043</t>
  </si>
  <si>
    <t>LG 18650 Li-ion Batterij
INR18650 MJ1</t>
  </si>
  <si>
    <t>TS90M Mini Servo - 
1.8kg - Continuous</t>
  </si>
  <si>
    <t xml:space="preserve">Miniature Ball Bearing
Item nr: MR-74-W2-OIL </t>
  </si>
  <si>
    <t>Miniature Ball Bearing
Item nr: MR-63-W2-OIL</t>
  </si>
  <si>
    <t xml:space="preserve">Flexible instant glue
loctite 4850 </t>
  </si>
  <si>
    <t>1,2 x 20 mm Stainless steel</t>
  </si>
  <si>
    <t>Section</t>
  </si>
  <si>
    <t>Print settings</t>
  </si>
  <si>
    <t>https://www.pcbway.com/</t>
  </si>
  <si>
    <t>0.8x8mm pin (Use straight parts of the clip)</t>
  </si>
  <si>
    <t>Tools: lathe and file</t>
  </si>
  <si>
    <t>Tools: drill and file</t>
  </si>
  <si>
    <t>M2.5 thread on the end</t>
  </si>
  <si>
    <t>Belt tensioner and structural component</t>
  </si>
  <si>
    <t>Flexible glue 5ml</t>
  </si>
  <si>
    <t>5ml</t>
  </si>
  <si>
    <t>Contact: stainless steel (nickel plated)
Plastic: UL94V-0</t>
  </si>
  <si>
    <t>Print settings used on bambulabs printer for specific TPU</t>
  </si>
  <si>
    <t xml:space="preserve">1 wall perimeter + fuzzy skin on the outside: use modifier for this </t>
  </si>
  <si>
    <t>To protect the battery</t>
  </si>
  <si>
    <t>Compound: 47702
Cord thickness: 3mm, Radius: 22-27mm</t>
  </si>
  <si>
    <t>https://www.123-3d.nl/123-3D-Kabel-connector-JST-XHP-2-mannelijk-10-stuks-123-3D-huismerk-i8204-t135134.html?gad_source=1&amp;gad_campaignid=21230405716&amp;gbraid=0AAAAAC164-Q_7YK7_HVMjHJ9IZ-9ZH6G9&amp;gclid=CjwKCAjwuIbBBhBvEiwAsNypvcJDaHwtr3VSEGJ_cDbsekawH1epOJzFhDdUGTGQ9O9B-ob0TDbg5BoCulIQAvD_BwE</t>
  </si>
  <si>
    <t>https://www.reichelt.com/nl/nl/shop/product/jst_-_krimpcontact_bus_-_ph-185072</t>
  </si>
  <si>
    <t>https://www.reichelt.com/nl/nl/shop/product/jst_-_busbehuizing_1x3-polig_-_ph-185042?PROVID=2809&amp;gad_source=1&amp;gad_campaignid=22421704484&amp;gbraid=0AAAAADwnxtYxgsW3mnQB9VMFUYiLh3bRU&amp;gclid=CjwKCAjwuIbBBhBvEiwAsNypvdJGhECjHO7EtigVw6YTYt_kyzae0BOcjiik297oN2CyiWK7ymfVMxoC-eUQAvD_BwE</t>
  </si>
  <si>
    <t>JST -socket housing, 1x3-pin - PH</t>
  </si>
  <si>
    <t>JST - crimp contact, socket - PH</t>
  </si>
  <si>
    <t>40mm</t>
  </si>
  <si>
    <t>120mm</t>
  </si>
  <si>
    <t>Length 40 mm, Diameter 3 mm 
Stainless steel</t>
  </si>
  <si>
    <t>See technical drawings
ss rod 3mmx40 mm</t>
  </si>
  <si>
    <t>See technical drawings
ss rod 4mmx120 mm</t>
  </si>
  <si>
    <t>Belt tensioner, structural component and motor connection</t>
  </si>
  <si>
    <t>with TPU95A on prusa</t>
  </si>
  <si>
    <t>01_PCB</t>
  </si>
  <si>
    <t>02_connector</t>
  </si>
  <si>
    <t>03_Connector</t>
  </si>
  <si>
    <t>04_Motor</t>
  </si>
  <si>
    <t>05_Battery</t>
  </si>
  <si>
    <t>06_Battery holder</t>
  </si>
  <si>
    <t>07_Belt</t>
  </si>
  <si>
    <t>08_Bearings big</t>
  </si>
  <si>
    <t>09_Bearings small</t>
  </si>
  <si>
    <t>10_Set screw</t>
  </si>
  <si>
    <t>11_Nuts</t>
  </si>
  <si>
    <t>12_Rod_big</t>
  </si>
  <si>
    <t>13_Rod_small</t>
  </si>
  <si>
    <t>14_Sewing thread</t>
  </si>
  <si>
    <t>15_Needle</t>
  </si>
  <si>
    <t>16_Alignement pin</t>
  </si>
  <si>
    <t>17_Glue</t>
  </si>
  <si>
    <t>18_Tension pin</t>
  </si>
  <si>
    <t>19_PLA filement</t>
  </si>
  <si>
    <t>20_TPU filement</t>
  </si>
  <si>
    <t>21_Fixed axis</t>
  </si>
  <si>
    <t>22_Drive axis</t>
  </si>
  <si>
    <t>23_Pulley 3mm axis</t>
  </si>
  <si>
    <t>24_Pulley 4mm axis</t>
  </si>
  <si>
    <t xml:space="preserve">25_CFM (Constant Force Mechanism) </t>
  </si>
  <si>
    <t>26_CFM (Constant Force Mechanism) + motor connection</t>
  </si>
  <si>
    <t>27_Bumper</t>
  </si>
  <si>
    <t>29_Shell bottom part (with supension holes)</t>
  </si>
  <si>
    <t>30_Hub</t>
  </si>
  <si>
    <t>28_Shell top part</t>
  </si>
  <si>
    <t>Drive train</t>
  </si>
  <si>
    <t>Suspension/Fixed axis</t>
  </si>
  <si>
    <t>whole ball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</si>
</sst>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* #,##0.00\ [$€-407]_-;\-* #,##0.00\ [$€-407]_-;_-* &quot;-&quot;??\ [$€-407]_-;_-@_-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63A0D7"/>
        <bgColor indexed="64"/>
      </patternFill>
    </fill>
  </fills>
  <borders count="21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63">
    <xf numFmtId="0" fontId="0" fillId="0" borderId="0" xfId="0"/>
    <xf numFmtId="0" fontId="0" fillId="0" borderId="0" xfId="0" applyAlignment="1">
      <alignment wrapText="1"/>
    </xf>
    <xf numFmtId="0" fontId="2" fillId="0" borderId="0" xfId="1"/>
    <xf numFmtId="0" fontId="0" fillId="0" borderId="1" xfId="0" applyBorder="1"/>
    <xf numFmtId="0" fontId="3" fillId="0" borderId="0" xfId="0" applyFont="1" applyAlignment="1">
      <alignment wrapText="1"/>
    </xf>
    <xf numFmtId="0" fontId="2" fillId="0" borderId="0" xfId="1" applyAlignment="1">
      <alignment wrapText="1"/>
    </xf>
    <xf numFmtId="0" fontId="1" fillId="0" borderId="0" xfId="0" applyFont="1" applyAlignment="1">
      <alignment wrapText="1"/>
    </xf>
    <xf numFmtId="0" fontId="4" fillId="0" borderId="1" xfId="0" applyFont="1" applyBorder="1" applyAlignment="1">
      <alignment wrapText="1"/>
    </xf>
    <xf numFmtId="0" fontId="0" fillId="0" borderId="0" xfId="0" applyAlignment="1">
      <alignment horizontal="right"/>
    </xf>
    <xf numFmtId="0" fontId="0" fillId="0" borderId="6" xfId="0" applyBorder="1"/>
    <xf numFmtId="0" fontId="0" fillId="0" borderId="5" xfId="0" applyBorder="1"/>
    <xf numFmtId="0" fontId="0" fillId="0" borderId="5" xfId="0" applyBorder="1" applyAlignment="1">
      <alignment wrapText="1"/>
    </xf>
    <xf numFmtId="0" fontId="1" fillId="0" borderId="5" xfId="0" applyFont="1" applyBorder="1" applyAlignment="1">
      <alignment wrapText="1"/>
    </xf>
    <xf numFmtId="0" fontId="0" fillId="0" borderId="8" xfId="0" applyBorder="1"/>
    <xf numFmtId="0" fontId="0" fillId="0" borderId="9" xfId="0" applyBorder="1"/>
    <xf numFmtId="0" fontId="0" fillId="0" borderId="9" xfId="0" applyBorder="1" applyAlignment="1">
      <alignment wrapText="1"/>
    </xf>
    <xf numFmtId="0" fontId="0" fillId="0" borderId="11" xfId="0" applyBorder="1"/>
    <xf numFmtId="0" fontId="1" fillId="0" borderId="11" xfId="0" applyFont="1" applyBorder="1" applyAlignment="1">
      <alignment wrapText="1"/>
    </xf>
    <xf numFmtId="0" fontId="0" fillId="0" borderId="11" xfId="0" applyBorder="1" applyAlignment="1">
      <alignment wrapText="1"/>
    </xf>
    <xf numFmtId="164" fontId="0" fillId="0" borderId="0" xfId="0" applyNumberFormat="1" applyAlignment="1">
      <alignment wrapText="1"/>
    </xf>
    <xf numFmtId="0" fontId="0" fillId="0" borderId="0" xfId="0" applyAlignment="1">
      <alignment horizontal="right" wrapText="1"/>
    </xf>
    <xf numFmtId="0" fontId="0" fillId="0" borderId="12" xfId="0" applyBorder="1" applyAlignment="1">
      <alignment wrapText="1"/>
    </xf>
    <xf numFmtId="0" fontId="2" fillId="0" borderId="11" xfId="1" applyBorder="1" applyAlignment="1">
      <alignment wrapText="1"/>
    </xf>
    <xf numFmtId="0" fontId="0" fillId="0" borderId="0" xfId="0" applyAlignment="1">
      <alignment horizontal="center"/>
    </xf>
    <xf numFmtId="0" fontId="2" fillId="0" borderId="0" xfId="1" applyBorder="1" applyAlignment="1">
      <alignment wrapText="1"/>
    </xf>
    <xf numFmtId="0" fontId="0" fillId="3" borderId="0" xfId="0" applyFill="1"/>
    <xf numFmtId="0" fontId="0" fillId="0" borderId="0" xfId="0" applyAlignment="1">
      <alignment horizontal="center" wrapText="1"/>
    </xf>
    <xf numFmtId="0" fontId="0" fillId="3" borderId="1" xfId="0" applyFill="1" applyBorder="1"/>
    <xf numFmtId="0" fontId="4" fillId="0" borderId="0" xfId="0" applyFont="1"/>
    <xf numFmtId="0" fontId="4" fillId="0" borderId="0" xfId="0" applyFont="1" applyAlignment="1">
      <alignment wrapText="1"/>
    </xf>
    <xf numFmtId="0" fontId="0" fillId="0" borderId="14" xfId="0" applyBorder="1"/>
    <xf numFmtId="0" fontId="0" fillId="0" borderId="15" xfId="0" applyBorder="1"/>
    <xf numFmtId="0" fontId="1" fillId="0" borderId="16" xfId="0" applyFont="1" applyBorder="1" applyAlignment="1">
      <alignment wrapText="1"/>
    </xf>
    <xf numFmtId="0" fontId="0" fillId="0" borderId="16" xfId="0" applyBorder="1"/>
    <xf numFmtId="0" fontId="2" fillId="0" borderId="16" xfId="1" applyBorder="1" applyAlignment="1">
      <alignment wrapText="1"/>
    </xf>
    <xf numFmtId="0" fontId="5" fillId="0" borderId="0" xfId="0" applyFont="1" applyAlignment="1">
      <alignment wrapText="1"/>
    </xf>
    <xf numFmtId="0" fontId="0" fillId="0" borderId="11" xfId="0" applyBorder="1" applyAlignment="1">
      <alignment horizontal="center" wrapText="1"/>
    </xf>
    <xf numFmtId="0" fontId="0" fillId="0" borderId="16" xfId="0" applyBorder="1" applyAlignment="1">
      <alignment horizontal="center" wrapText="1"/>
    </xf>
    <xf numFmtId="0" fontId="0" fillId="0" borderId="11" xfId="0" applyBorder="1" applyAlignment="1">
      <alignment horizontal="center"/>
    </xf>
    <xf numFmtId="0" fontId="0" fillId="0" borderId="17" xfId="0" applyBorder="1"/>
    <xf numFmtId="0" fontId="0" fillId="3" borderId="18" xfId="0" applyFill="1" applyBorder="1"/>
    <xf numFmtId="0" fontId="0" fillId="0" borderId="19" xfId="0" applyBorder="1"/>
    <xf numFmtId="0" fontId="0" fillId="0" borderId="5" xfId="0" applyBorder="1" applyAlignment="1">
      <alignment horizontal="center" wrapText="1"/>
    </xf>
    <xf numFmtId="0" fontId="0" fillId="0" borderId="5" xfId="0" applyBorder="1" applyAlignment="1">
      <alignment horizontal="center"/>
    </xf>
    <xf numFmtId="0" fontId="0" fillId="0" borderId="20" xfId="0" applyBorder="1"/>
    <xf numFmtId="0" fontId="1" fillId="0" borderId="8" xfId="0" applyFont="1" applyBorder="1" applyAlignment="1">
      <alignment wrapText="1"/>
    </xf>
    <xf numFmtId="0" fontId="0" fillId="0" borderId="8" xfId="0" applyBorder="1" applyAlignment="1">
      <alignment horizontal="center" wrapText="1"/>
    </xf>
    <xf numFmtId="0" fontId="1" fillId="2" borderId="4" xfId="0" applyFont="1" applyFill="1" applyBorder="1"/>
    <xf numFmtId="0" fontId="1" fillId="2" borderId="7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1" fillId="2" borderId="4" xfId="0" applyFont="1" applyFill="1" applyBorder="1" applyAlignment="1">
      <alignment wrapText="1"/>
    </xf>
    <xf numFmtId="0" fontId="1" fillId="2" borderId="3" xfId="0" applyFont="1" applyFill="1" applyBorder="1" applyAlignment="1">
      <alignment wrapText="1"/>
    </xf>
    <xf numFmtId="164" fontId="1" fillId="0" borderId="0" xfId="0" applyNumberFormat="1" applyFont="1" applyAlignment="1">
      <alignment wrapText="1"/>
    </xf>
    <xf numFmtId="0" fontId="0" fillId="4" borderId="1" xfId="0" applyFill="1" applyBorder="1"/>
    <xf numFmtId="0" fontId="4" fillId="5" borderId="10" xfId="0" applyFont="1" applyFill="1" applyBorder="1" applyAlignment="1">
      <alignment wrapText="1"/>
    </xf>
    <xf numFmtId="0" fontId="4" fillId="5" borderId="1" xfId="0" applyFont="1" applyFill="1" applyBorder="1" applyAlignment="1">
      <alignment wrapText="1"/>
    </xf>
    <xf numFmtId="0" fontId="0" fillId="6" borderId="13" xfId="0" applyFill="1" applyBorder="1"/>
    <xf numFmtId="0" fontId="0" fillId="7" borderId="11" xfId="0" applyFill="1" applyBorder="1"/>
    <xf numFmtId="0" fontId="4" fillId="8" borderId="10" xfId="0" applyFont="1" applyFill="1" applyBorder="1" applyAlignment="1">
      <alignment wrapText="1"/>
    </xf>
    <xf numFmtId="0" fontId="4" fillId="8" borderId="1" xfId="0" applyFont="1" applyFill="1" applyBorder="1" applyAlignment="1">
      <alignment wrapText="1"/>
    </xf>
    <xf numFmtId="0" fontId="4" fillId="9" borderId="10" xfId="0" applyFont="1" applyFill="1" applyBorder="1"/>
    <xf numFmtId="0" fontId="0" fillId="9" borderId="6" xfId="0" applyFill="1" applyBorder="1"/>
  </cellXfs>
  <cellStyles count="2">
    <cellStyle name="Hyperlink" xfId="1" builtinId="8"/>
    <cellStyle name="Standaard" xfId="0" builtinId="0"/>
  </cellStyles>
  <dxfs count="0"/>
  <tableStyles count="0" defaultTableStyle="TableStyleMedium2" defaultPivotStyle="PivotStyleLight16"/>
  <colors>
    <mruColors>
      <color rgb="FF79ADDD"/>
      <color rgb="FF63A0D7"/>
      <color rgb="FF81B2D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5">
  <rv s="0">
    <v>0</v>
    <v>5</v>
  </rv>
  <rv s="1">
    <v>1</v>
    <v>5</v>
    <v>JST - krimpcontact, bus - PH</v>
  </rv>
  <rv s="1">
    <v>2</v>
    <v>5</v>
    <v>JST - busbehuizing, 1x3-polig - PH</v>
  </rv>
  <rv s="0">
    <v>3</v>
    <v>5</v>
  </rv>
  <rv s="0">
    <v>4</v>
    <v>5</v>
  </rv>
  <rv s="0">
    <v>5</v>
    <v>5</v>
  </rv>
  <rv s="0">
    <v>6</v>
    <v>5</v>
  </rv>
  <rv s="0">
    <v>7</v>
    <v>5</v>
  </rv>
  <rv s="1">
    <v>8</v>
    <v>5</v>
    <v>Gewindestifte ISO 4026 (DIN 913) mit Innensechskant und Kegelstumpf, Stahl, Produktphoto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1">
    <v>17</v>
    <v>5</v>
    <v>Polymaker PolyTerra PLA Regular Colours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3dmensionals.de/polymaker-polyterra-pla-filament-2562?category=4&amp;attrib=319-2471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s://www.tinytronics.nl/nl/mechanica-en-actuatoren/motoren/servomotoren/ts90m-mini-servo-1.6kg-continuous" TargetMode="External"/><Relationship Id="rId7" Type="http://schemas.openxmlformats.org/officeDocument/2006/relationships/hyperlink" Target="https://www.maedler.de/Article/65200300" TargetMode="External"/><Relationship Id="rId12" Type="http://schemas.openxmlformats.org/officeDocument/2006/relationships/hyperlink" Target="https://www.amazon.de/gp/aw/d/B0C6DH53SD?ref=ppx_pop_mob_b_asin_title&amp;th=1" TargetMode="External"/><Relationship Id="rId2" Type="http://schemas.openxmlformats.org/officeDocument/2006/relationships/hyperlink" Target="https://shop.eriks.nl/nl/afdichtingen-o-ringen-en-toebehoren-o-ringen/o-ring-nbr-90-compound-47702-pr-ec010584-0010-nl/" TargetMode="External"/><Relationship Id="rId1" Type="http://schemas.openxmlformats.org/officeDocument/2006/relationships/hyperlink" Target="https://www.reichelt.de/de/en/battery-holder-for-1x-18650-keystone-1043-p213370.html?&amp;trstct=pos_0&amp;nbc=1" TargetMode="External"/><Relationship Id="rId6" Type="http://schemas.openxmlformats.org/officeDocument/2006/relationships/hyperlink" Target="https://www.maedler.de/product/1643/1126/3378/splinte-din-en-iso-1234-ex-din-94-edelstahl" TargetMode="External"/><Relationship Id="rId11" Type="http://schemas.openxmlformats.org/officeDocument/2006/relationships/hyperlink" Target="https://www.amazon.de/gp/aw/d/B08DN4MZY8?psc=1&amp;ref=ppx_pop_mob_b_asin_title" TargetMode="External"/><Relationship Id="rId5" Type="http://schemas.openxmlformats.org/officeDocument/2006/relationships/hyperlink" Target="https://www.kugellager-express.de/miniature-deep-groove-ball-bearing-mr-63-w2-open-oiled-3x6x2-mm" TargetMode="External"/><Relationship Id="rId10" Type="http://schemas.openxmlformats.org/officeDocument/2006/relationships/hyperlink" Target="https://www.maedler.de/product/1643/1629/3184/3564/579/loctite-4850-flexibler-sofort-klebstoff?result=14073326" TargetMode="External"/><Relationship Id="rId4" Type="http://schemas.openxmlformats.org/officeDocument/2006/relationships/hyperlink" Target="https://www.maedler.de/product/1643/3/gewindestifte-iso-4026-din-913-mit-innensechskant-und-kegelstumpf-stahl" TargetMode="External"/><Relationship Id="rId9" Type="http://schemas.openxmlformats.org/officeDocument/2006/relationships/hyperlink" Target="https://www.pcbway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EB0C7-BDAC-468A-91B3-29A48C0AB430}">
  <dimension ref="A1:FQ37"/>
  <sheetViews>
    <sheetView tabSelected="1" topLeftCell="D1" zoomScaleNormal="100" workbookViewId="0">
      <pane ySplit="1" topLeftCell="A4" activePane="bottomLeft" state="frozen"/>
      <selection pane="bottomLeft" activeCell="I30" sqref="I30"/>
    </sheetView>
  </sheetViews>
  <sheetFormatPr defaultColWidth="10.90625" defaultRowHeight="14.5" x14ac:dyDescent="0.35"/>
  <cols>
    <col min="1" max="1" width="15.90625" customWidth="1"/>
    <col min="2" max="2" width="18.54296875" bestFit="1" customWidth="1"/>
    <col min="3" max="3" width="28.7265625" bestFit="1" customWidth="1"/>
    <col min="4" max="4" width="15.81640625" customWidth="1"/>
    <col min="5" max="5" width="14.54296875" style="23" bestFit="1" customWidth="1"/>
    <col min="6" max="6" width="24" bestFit="1" customWidth="1"/>
    <col min="7" max="7" width="33.54296875" customWidth="1"/>
    <col min="8" max="8" width="44.81640625" customWidth="1"/>
    <col min="9" max="9" width="12.1796875" bestFit="1" customWidth="1"/>
    <col min="10" max="10" width="20.90625" customWidth="1"/>
  </cols>
  <sheetData>
    <row r="1" spans="1:10" s="47" customFormat="1" ht="40" customHeight="1" thickBot="1" x14ac:dyDescent="0.4">
      <c r="A1" s="47" t="s">
        <v>72</v>
      </c>
      <c r="B1" s="48" t="s">
        <v>19</v>
      </c>
      <c r="C1" s="49" t="s">
        <v>8</v>
      </c>
      <c r="D1" s="50" t="s">
        <v>1</v>
      </c>
      <c r="E1" s="51" t="s">
        <v>39</v>
      </c>
      <c r="F1" s="50" t="s">
        <v>2</v>
      </c>
      <c r="G1" s="50" t="s">
        <v>5</v>
      </c>
      <c r="H1" s="52" t="s">
        <v>3</v>
      </c>
      <c r="I1" s="50" t="s">
        <v>6</v>
      </c>
      <c r="J1" s="50" t="s">
        <v>4</v>
      </c>
    </row>
    <row r="2" spans="1:10" ht="40" customHeight="1" x14ac:dyDescent="0.35">
      <c r="A2" s="29" t="s">
        <v>13</v>
      </c>
      <c r="B2" s="40" t="s">
        <v>9</v>
      </c>
      <c r="C2" s="30" t="s">
        <v>99</v>
      </c>
      <c r="D2" s="23" t="e" vm="1">
        <v>#VALUE!</v>
      </c>
      <c r="E2" s="23">
        <v>1</v>
      </c>
      <c r="F2" s="1" t="s">
        <v>63</v>
      </c>
      <c r="G2" s="19" t="s">
        <v>64</v>
      </c>
      <c r="H2" s="2" t="s">
        <v>74</v>
      </c>
      <c r="I2">
        <v>21.23</v>
      </c>
      <c r="J2" s="1"/>
    </row>
    <row r="3" spans="1:10" ht="40" customHeight="1" x14ac:dyDescent="0.35">
      <c r="A3" s="29"/>
      <c r="B3" s="25"/>
      <c r="C3" s="14" t="s">
        <v>100</v>
      </c>
      <c r="D3" t="e" vm="2">
        <v>#VALUE!</v>
      </c>
      <c r="E3" s="23">
        <v>1</v>
      </c>
      <c r="F3" s="1" t="s">
        <v>91</v>
      </c>
      <c r="G3" s="19"/>
      <c r="H3" s="5" t="s">
        <v>88</v>
      </c>
      <c r="J3" s="1"/>
    </row>
    <row r="4" spans="1:10" ht="40" customHeight="1" x14ac:dyDescent="0.35">
      <c r="A4" s="29"/>
      <c r="B4" s="25"/>
      <c r="C4" s="14" t="s">
        <v>101</v>
      </c>
      <c r="D4" t="e" vm="3">
        <v>#VALUE!</v>
      </c>
      <c r="E4" s="23">
        <v>1</v>
      </c>
      <c r="F4" s="1" t="s">
        <v>90</v>
      </c>
      <c r="G4" s="19"/>
      <c r="H4" s="5" t="s">
        <v>89</v>
      </c>
      <c r="J4" s="1"/>
    </row>
    <row r="5" spans="1:10" ht="40" customHeight="1" x14ac:dyDescent="0.35">
      <c r="B5" s="25"/>
      <c r="C5" s="14" t="s">
        <v>102</v>
      </c>
      <c r="D5" t="e" vm="4">
        <v>#VALUE!</v>
      </c>
      <c r="E5" s="23">
        <v>1</v>
      </c>
      <c r="F5" s="1" t="s">
        <v>67</v>
      </c>
      <c r="G5" s="1" t="s">
        <v>7</v>
      </c>
      <c r="H5" s="5" t="s">
        <v>0</v>
      </c>
      <c r="I5">
        <v>13</v>
      </c>
      <c r="J5" s="1" t="s">
        <v>87</v>
      </c>
    </row>
    <row r="6" spans="1:10" ht="40" customHeight="1" x14ac:dyDescent="0.35">
      <c r="B6" s="27"/>
      <c r="C6" t="s">
        <v>103</v>
      </c>
      <c r="D6" t="e" vm="5">
        <v>#VALUE!</v>
      </c>
      <c r="E6" s="23">
        <v>1</v>
      </c>
      <c r="F6" s="1" t="s">
        <v>66</v>
      </c>
      <c r="G6" s="1" t="s">
        <v>48</v>
      </c>
      <c r="H6" s="5" t="s">
        <v>37</v>
      </c>
      <c r="I6">
        <v>47</v>
      </c>
      <c r="J6" s="1"/>
    </row>
    <row r="7" spans="1:10" ht="40" customHeight="1" x14ac:dyDescent="0.35">
      <c r="B7" s="27"/>
      <c r="C7" t="s">
        <v>104</v>
      </c>
      <c r="D7" t="e" vm="6">
        <v>#VALUE!</v>
      </c>
      <c r="E7" s="23">
        <v>1</v>
      </c>
      <c r="F7" s="35" t="s">
        <v>65</v>
      </c>
      <c r="G7" s="4" t="s">
        <v>82</v>
      </c>
      <c r="H7" s="5" t="s">
        <v>10</v>
      </c>
      <c r="I7">
        <v>8</v>
      </c>
    </row>
    <row r="8" spans="1:10" ht="40" customHeight="1" x14ac:dyDescent="0.35">
      <c r="B8" s="27"/>
      <c r="C8" t="s">
        <v>105</v>
      </c>
      <c r="D8" t="e" vm="7">
        <v>#VALUE!</v>
      </c>
      <c r="E8" s="23">
        <v>1</v>
      </c>
      <c r="F8" t="s">
        <v>17</v>
      </c>
      <c r="G8" s="1" t="s">
        <v>86</v>
      </c>
      <c r="H8" s="5" t="s">
        <v>16</v>
      </c>
      <c r="I8" s="8">
        <v>0.25</v>
      </c>
      <c r="J8" s="1" t="s">
        <v>43</v>
      </c>
    </row>
    <row r="9" spans="1:10" ht="40" customHeight="1" x14ac:dyDescent="0.35">
      <c r="B9" s="27"/>
      <c r="C9" t="s">
        <v>106</v>
      </c>
      <c r="D9" t="e" vm="8">
        <v>#VALUE!</v>
      </c>
      <c r="E9" s="23">
        <v>2</v>
      </c>
      <c r="F9" s="1" t="s">
        <v>68</v>
      </c>
      <c r="G9" s="1" t="s">
        <v>42</v>
      </c>
      <c r="H9" s="5" t="s">
        <v>38</v>
      </c>
      <c r="I9" s="8">
        <f>4*0.24</f>
        <v>0.96</v>
      </c>
      <c r="J9" s="1"/>
    </row>
    <row r="10" spans="1:10" ht="40" customHeight="1" x14ac:dyDescent="0.35">
      <c r="B10" s="27"/>
      <c r="C10" t="s">
        <v>107</v>
      </c>
      <c r="D10" t="e" vm="8">
        <v>#VALUE!</v>
      </c>
      <c r="E10" s="23">
        <v>2</v>
      </c>
      <c r="F10" s="1" t="s">
        <v>69</v>
      </c>
      <c r="G10" s="1" t="s">
        <v>23</v>
      </c>
      <c r="H10" s="5" t="s">
        <v>41</v>
      </c>
      <c r="I10" s="8">
        <f>0.3*2</f>
        <v>0.6</v>
      </c>
      <c r="J10" s="1"/>
    </row>
    <row r="11" spans="1:10" ht="40" customHeight="1" x14ac:dyDescent="0.35">
      <c r="B11" s="27"/>
      <c r="C11" t="s">
        <v>108</v>
      </c>
      <c r="D11" t="e" vm="9">
        <v>#VALUE!</v>
      </c>
      <c r="E11" s="23">
        <v>2</v>
      </c>
      <c r="F11" s="1" t="s">
        <v>50</v>
      </c>
      <c r="G11" t="s">
        <v>24</v>
      </c>
      <c r="H11" s="5" t="s">
        <v>35</v>
      </c>
      <c r="I11" s="8">
        <f>E11*0.17</f>
        <v>0.34</v>
      </c>
      <c r="J11" s="1"/>
    </row>
    <row r="12" spans="1:10" ht="40" customHeight="1" x14ac:dyDescent="0.35">
      <c r="B12" s="27"/>
      <c r="C12" s="14" t="s">
        <v>109</v>
      </c>
      <c r="D12" t="e" vm="10">
        <v>#VALUE!</v>
      </c>
      <c r="E12" s="23">
        <v>2</v>
      </c>
      <c r="F12" s="1" t="s">
        <v>51</v>
      </c>
      <c r="G12" s="1" t="s">
        <v>52</v>
      </c>
      <c r="H12" s="5" t="s">
        <v>49</v>
      </c>
      <c r="I12" s="8">
        <f>E12*0.31</f>
        <v>0.62</v>
      </c>
      <c r="J12" s="1"/>
    </row>
    <row r="13" spans="1:10" ht="40" customHeight="1" x14ac:dyDescent="0.35">
      <c r="B13" s="27"/>
      <c r="C13" t="s">
        <v>110</v>
      </c>
      <c r="D13" t="e" vm="11">
        <v>#VALUE!</v>
      </c>
      <c r="E13" s="23" t="s">
        <v>93</v>
      </c>
      <c r="F13" s="1" t="s">
        <v>55</v>
      </c>
      <c r="G13" s="19" t="s">
        <v>57</v>
      </c>
      <c r="H13" s="5"/>
      <c r="J13" s="1"/>
    </row>
    <row r="14" spans="1:10" ht="40" customHeight="1" x14ac:dyDescent="0.35">
      <c r="B14" s="27"/>
      <c r="C14" t="s">
        <v>111</v>
      </c>
      <c r="D14" t="e" vm="12">
        <v>#VALUE!</v>
      </c>
      <c r="E14" s="23" t="s">
        <v>92</v>
      </c>
      <c r="F14" s="1" t="s">
        <v>56</v>
      </c>
      <c r="G14" s="19" t="s">
        <v>94</v>
      </c>
      <c r="H14" s="5"/>
      <c r="J14" s="1"/>
    </row>
    <row r="15" spans="1:10" ht="40" customHeight="1" x14ac:dyDescent="0.35">
      <c r="A15" s="28"/>
      <c r="B15" s="59" t="s">
        <v>14</v>
      </c>
      <c r="C15" s="16" t="s">
        <v>112</v>
      </c>
      <c r="D15" s="17" t="e" vm="13">
        <v>#VALUE!</v>
      </c>
      <c r="E15" s="36" t="s">
        <v>40</v>
      </c>
      <c r="F15" s="16" t="s">
        <v>31</v>
      </c>
      <c r="G15" s="18" t="s">
        <v>30</v>
      </c>
      <c r="H15" s="22" t="s">
        <v>27</v>
      </c>
      <c r="I15" s="16">
        <v>2</v>
      </c>
      <c r="J15" s="1"/>
    </row>
    <row r="16" spans="1:10" ht="40" customHeight="1" x14ac:dyDescent="0.35">
      <c r="A16" s="28"/>
      <c r="B16" s="60"/>
      <c r="C16" s="1" t="s">
        <v>113</v>
      </c>
      <c r="D16" s="1" t="e" vm="14">
        <v>#VALUE!</v>
      </c>
      <c r="E16" s="26">
        <v>1</v>
      </c>
      <c r="F16" s="1" t="s">
        <v>25</v>
      </c>
      <c r="G16" s="1" t="s">
        <v>29</v>
      </c>
      <c r="H16" s="5" t="s">
        <v>28</v>
      </c>
      <c r="I16" s="20" t="s">
        <v>21</v>
      </c>
      <c r="J16" s="1"/>
    </row>
    <row r="17" spans="1:173" ht="40" customHeight="1" x14ac:dyDescent="0.35">
      <c r="B17" s="60"/>
      <c r="C17" t="s">
        <v>114</v>
      </c>
      <c r="D17" s="6" t="e" vm="15">
        <v>#VALUE!</v>
      </c>
      <c r="E17" s="26">
        <v>5</v>
      </c>
      <c r="F17" s="1" t="s">
        <v>32</v>
      </c>
      <c r="G17" s="1" t="s">
        <v>75</v>
      </c>
      <c r="I17">
        <f>0.05*18</f>
        <v>0.9</v>
      </c>
      <c r="J17" s="1"/>
    </row>
    <row r="18" spans="1:173" ht="40" customHeight="1" x14ac:dyDescent="0.35">
      <c r="B18" s="60"/>
      <c r="C18" s="15" t="s">
        <v>115</v>
      </c>
      <c r="D18" s="1" t="e" vm="16">
        <v>#VALUE!</v>
      </c>
      <c r="E18" s="26" t="s">
        <v>81</v>
      </c>
      <c r="F18" s="1" t="s">
        <v>70</v>
      </c>
      <c r="G18" s="1" t="s">
        <v>80</v>
      </c>
      <c r="H18" s="5" t="s">
        <v>26</v>
      </c>
      <c r="I18" s="20" t="s">
        <v>21</v>
      </c>
      <c r="J18" s="1"/>
    </row>
    <row r="19" spans="1:173" s="16" customFormat="1" ht="40" customHeight="1" x14ac:dyDescent="0.35">
      <c r="A19"/>
      <c r="B19" s="58" t="s">
        <v>15</v>
      </c>
      <c r="C19" s="31" t="s">
        <v>116</v>
      </c>
      <c r="D19" s="32" t="e" vm="17">
        <v>#VALUE!</v>
      </c>
      <c r="E19" s="37">
        <v>2</v>
      </c>
      <c r="F19" s="33" t="s">
        <v>22</v>
      </c>
      <c r="G19" s="33" t="s">
        <v>71</v>
      </c>
      <c r="H19" s="34" t="s">
        <v>33</v>
      </c>
      <c r="I19" s="33">
        <v>0.11</v>
      </c>
      <c r="J19" s="1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  <c r="AZ19"/>
      <c r="BA19"/>
      <c r="BB19"/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  <c r="BQ19"/>
      <c r="BR19"/>
      <c r="BS19"/>
      <c r="BT19"/>
      <c r="BU19"/>
      <c r="BV19"/>
      <c r="BW19"/>
      <c r="BX19"/>
      <c r="BY19"/>
      <c r="BZ19"/>
      <c r="CA19"/>
      <c r="CB19"/>
      <c r="CC19"/>
      <c r="CD19"/>
      <c r="CE19"/>
      <c r="CF19"/>
      <c r="CG19"/>
      <c r="CH19"/>
      <c r="CI19"/>
      <c r="CJ19"/>
      <c r="CK19"/>
      <c r="CL19"/>
      <c r="CM19"/>
      <c r="CN19"/>
      <c r="CO19"/>
      <c r="CP19"/>
      <c r="CQ19"/>
      <c r="CR19"/>
      <c r="CS19"/>
      <c r="CT19"/>
      <c r="CU19"/>
      <c r="CV19"/>
      <c r="CW19"/>
      <c r="CX19"/>
      <c r="CY19"/>
      <c r="CZ19"/>
      <c r="DA19"/>
      <c r="DB19"/>
      <c r="DC19"/>
      <c r="DD19"/>
      <c r="DE19"/>
      <c r="DF19"/>
      <c r="DG19"/>
      <c r="DH19"/>
      <c r="DI19"/>
      <c r="DJ19"/>
      <c r="DK19"/>
      <c r="DL19"/>
      <c r="DM19"/>
      <c r="DN19"/>
      <c r="DO19"/>
      <c r="DP19"/>
      <c r="DQ19"/>
      <c r="DR19"/>
      <c r="DS19"/>
      <c r="DT19"/>
      <c r="DU19"/>
      <c r="DV19"/>
      <c r="DW19"/>
      <c r="DX19"/>
      <c r="DY19"/>
      <c r="DZ19"/>
      <c r="EA19"/>
      <c r="EB19"/>
      <c r="EC19"/>
      <c r="ED19"/>
      <c r="EE19"/>
      <c r="EF19"/>
      <c r="EG19"/>
      <c r="EH19"/>
      <c r="EI19"/>
      <c r="EJ19"/>
      <c r="EK19"/>
      <c r="EL19"/>
      <c r="EM19"/>
      <c r="EN19"/>
      <c r="EO19"/>
      <c r="EP19"/>
      <c r="EQ19"/>
      <c r="ER19"/>
      <c r="ES19"/>
      <c r="ET19"/>
      <c r="EU19"/>
      <c r="EV19"/>
      <c r="EW19"/>
      <c r="EX19"/>
      <c r="EY19"/>
      <c r="EZ19"/>
      <c r="FA19"/>
      <c r="FB19"/>
      <c r="FC19"/>
      <c r="FD19"/>
      <c r="FE19"/>
      <c r="FF19"/>
      <c r="FG19"/>
      <c r="FH19"/>
      <c r="FI19"/>
      <c r="FJ19"/>
      <c r="FK19"/>
      <c r="FL19"/>
      <c r="FM19"/>
      <c r="FN19"/>
      <c r="FO19"/>
      <c r="FP19"/>
      <c r="FQ19"/>
    </row>
    <row r="20" spans="1:173" s="16" customFormat="1" ht="40" customHeight="1" x14ac:dyDescent="0.35">
      <c r="A20"/>
      <c r="B20" s="61" t="s">
        <v>58</v>
      </c>
      <c r="C20" t="s">
        <v>117</v>
      </c>
      <c r="D20" t="e" vm="18">
        <v>#VALUE!</v>
      </c>
      <c r="E20" s="23" t="s">
        <v>54</v>
      </c>
      <c r="F20" t="s">
        <v>60</v>
      </c>
      <c r="G20" s="1" t="s">
        <v>61</v>
      </c>
      <c r="H20" s="24" t="s">
        <v>59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  <c r="AZ20"/>
      <c r="BA20"/>
      <c r="BB20"/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  <c r="BQ20"/>
      <c r="BR20"/>
      <c r="BS20"/>
      <c r="BT20"/>
      <c r="BU20"/>
      <c r="BV20"/>
      <c r="BW20"/>
      <c r="BX20"/>
      <c r="BY20"/>
      <c r="BZ20"/>
      <c r="CA20"/>
      <c r="CB20"/>
      <c r="CC20"/>
      <c r="CD20"/>
      <c r="CE20"/>
      <c r="CF20"/>
      <c r="CG20"/>
      <c r="CH20"/>
      <c r="CI20"/>
      <c r="CJ20"/>
      <c r="CK20"/>
      <c r="CL20"/>
      <c r="CM20"/>
      <c r="CN20"/>
      <c r="CO20"/>
      <c r="CP20"/>
      <c r="CQ20"/>
      <c r="CR20"/>
      <c r="CS20"/>
      <c r="CT20"/>
      <c r="CU20"/>
      <c r="CV20"/>
      <c r="CW20"/>
      <c r="CX20"/>
      <c r="CY20"/>
      <c r="CZ20"/>
      <c r="DA20"/>
      <c r="DB20"/>
      <c r="DC20"/>
      <c r="DD20"/>
      <c r="DE20"/>
      <c r="DF20"/>
      <c r="DG20"/>
      <c r="DH20"/>
      <c r="DI20"/>
      <c r="DJ20"/>
      <c r="DK20"/>
      <c r="DL20"/>
      <c r="DM20"/>
      <c r="DN20"/>
      <c r="DO20"/>
      <c r="DP20"/>
      <c r="DQ20"/>
      <c r="DR20"/>
      <c r="DS20"/>
      <c r="DT20"/>
      <c r="DU20"/>
      <c r="DV20"/>
      <c r="DW20"/>
      <c r="DX20"/>
      <c r="DY20"/>
      <c r="DZ20"/>
      <c r="EA20"/>
      <c r="EB20"/>
      <c r="EC20"/>
      <c r="ED20"/>
      <c r="EE20"/>
      <c r="EF20"/>
      <c r="EG20"/>
      <c r="EH20"/>
      <c r="EI20"/>
      <c r="EJ20"/>
      <c r="EK20"/>
      <c r="EL20"/>
      <c r="EM20"/>
      <c r="EN20"/>
      <c r="EO20"/>
      <c r="EP20"/>
      <c r="EQ20"/>
      <c r="ER20"/>
      <c r="ES20"/>
      <c r="ET20"/>
      <c r="EU20"/>
      <c r="EV20"/>
      <c r="EW20"/>
      <c r="EX20"/>
      <c r="EY20"/>
      <c r="EZ20"/>
      <c r="FA20"/>
      <c r="FB20"/>
      <c r="FC20"/>
      <c r="FD20"/>
      <c r="FE20"/>
      <c r="FF20"/>
      <c r="FG20"/>
      <c r="FH20"/>
      <c r="FI20"/>
      <c r="FJ20"/>
      <c r="FK20"/>
      <c r="FL20"/>
      <c r="FM20"/>
      <c r="FN20"/>
      <c r="FO20"/>
      <c r="FP20"/>
      <c r="FQ20"/>
    </row>
    <row r="21" spans="1:173" ht="40" customHeight="1" thickBot="1" x14ac:dyDescent="0.4">
      <c r="A21" s="10"/>
      <c r="B21" s="62"/>
      <c r="C21" s="41" t="s">
        <v>118</v>
      </c>
      <c r="D21" s="12" t="e" vm="19">
        <v>#VALUE!</v>
      </c>
      <c r="E21" s="42" t="s">
        <v>53</v>
      </c>
      <c r="F21" s="10" t="s">
        <v>36</v>
      </c>
      <c r="G21" s="11" t="s">
        <v>62</v>
      </c>
      <c r="H21" s="10"/>
      <c r="I21" s="10"/>
    </row>
    <row r="22" spans="1:173" ht="40" customHeight="1" thickTop="1" x14ac:dyDescent="0.35">
      <c r="B22" s="3"/>
    </row>
    <row r="23" spans="1:173" ht="40" customHeight="1" thickBot="1" x14ac:dyDescent="0.4">
      <c r="A23" s="10"/>
      <c r="B23" s="9"/>
      <c r="C23" s="41"/>
      <c r="D23" s="10"/>
      <c r="E23" s="43"/>
      <c r="F23" s="10"/>
      <c r="G23" s="10"/>
      <c r="H23" s="10" t="s">
        <v>73</v>
      </c>
      <c r="I23" s="10"/>
      <c r="J23" s="1"/>
    </row>
    <row r="24" spans="1:173" s="16" customFormat="1" ht="40" customHeight="1" thickTop="1" x14ac:dyDescent="0.35">
      <c r="A24" s="29" t="s">
        <v>11</v>
      </c>
      <c r="B24" s="54" t="s">
        <v>9</v>
      </c>
      <c r="C24" t="s">
        <v>119</v>
      </c>
      <c r="D24" s="6" t="e" vm="20">
        <v>#VALUE!</v>
      </c>
      <c r="E24" s="26">
        <v>1</v>
      </c>
      <c r="F24" s="1" t="s">
        <v>96</v>
      </c>
      <c r="G24" s="19" t="s">
        <v>77</v>
      </c>
      <c r="H24" s="1"/>
      <c r="I24">
        <v>11.62</v>
      </c>
      <c r="J24" s="1"/>
      <c r="K24" t="s">
        <v>83</v>
      </c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/>
      <c r="AZ24"/>
      <c r="BA24"/>
      <c r="BB24"/>
      <c r="BC24"/>
      <c r="BD24"/>
      <c r="BE24"/>
      <c r="BF24"/>
      <c r="BG24"/>
      <c r="BH24"/>
      <c r="BI24"/>
      <c r="BJ24"/>
      <c r="BK24"/>
      <c r="BL24"/>
      <c r="BM24"/>
      <c r="BN24"/>
      <c r="BO24"/>
      <c r="BP24"/>
      <c r="BQ24"/>
      <c r="BR24"/>
      <c r="BS24"/>
      <c r="BT24"/>
      <c r="BU24"/>
      <c r="BV24"/>
      <c r="BW24"/>
      <c r="BX24"/>
      <c r="BY24"/>
      <c r="BZ24"/>
      <c r="CA24"/>
      <c r="CB24"/>
      <c r="CC24"/>
      <c r="CD24"/>
      <c r="CE24"/>
      <c r="CF24"/>
      <c r="CG24"/>
      <c r="CH24"/>
      <c r="CI24"/>
      <c r="CJ24"/>
      <c r="CK24"/>
      <c r="CL24"/>
      <c r="CM24"/>
      <c r="CN24"/>
      <c r="CO24"/>
      <c r="CP24"/>
      <c r="CQ24"/>
      <c r="CR24"/>
      <c r="CS24"/>
      <c r="CT24"/>
      <c r="CU24"/>
      <c r="CV24"/>
      <c r="CW24"/>
      <c r="CX24"/>
      <c r="CY24"/>
      <c r="CZ24"/>
      <c r="DA24"/>
      <c r="DB24"/>
      <c r="DC24"/>
      <c r="DD24"/>
      <c r="DE24"/>
      <c r="DF24"/>
      <c r="DG24"/>
      <c r="DH24"/>
      <c r="DI24"/>
      <c r="DJ24"/>
      <c r="DK24"/>
      <c r="DL24"/>
      <c r="DM24"/>
      <c r="DN24"/>
      <c r="DO24"/>
      <c r="DP24"/>
      <c r="DQ24"/>
      <c r="DR24"/>
      <c r="DS24"/>
      <c r="DT24"/>
      <c r="DU24"/>
      <c r="DV24"/>
      <c r="DW24"/>
      <c r="DX24"/>
      <c r="DY24"/>
      <c r="DZ24"/>
      <c r="EA24"/>
      <c r="EB24"/>
      <c r="EC24"/>
      <c r="ED24"/>
      <c r="EE24"/>
      <c r="EF24"/>
      <c r="EG24"/>
      <c r="EH24"/>
      <c r="EI24"/>
      <c r="EJ24"/>
      <c r="EK24"/>
      <c r="EL24"/>
      <c r="EM24"/>
      <c r="EN24"/>
      <c r="EO24"/>
      <c r="EP24"/>
      <c r="EQ24"/>
      <c r="ER24"/>
      <c r="ES24"/>
      <c r="ET24"/>
      <c r="EU24"/>
      <c r="EV24"/>
      <c r="EW24"/>
      <c r="EX24"/>
      <c r="EY24"/>
      <c r="EZ24"/>
      <c r="FA24"/>
      <c r="FB24"/>
      <c r="FC24"/>
      <c r="FD24"/>
      <c r="FE24"/>
      <c r="FF24"/>
      <c r="FG24"/>
      <c r="FH24"/>
      <c r="FI24"/>
      <c r="FJ24"/>
      <c r="FK24"/>
      <c r="FL24"/>
      <c r="FM24"/>
      <c r="FN24"/>
      <c r="FO24"/>
      <c r="FP24"/>
      <c r="FQ24"/>
    </row>
    <row r="25" spans="1:173" ht="40" customHeight="1" x14ac:dyDescent="0.35">
      <c r="A25" s="29"/>
      <c r="B25" s="54"/>
      <c r="C25" t="s">
        <v>120</v>
      </c>
      <c r="D25" s="6" t="e" vm="21">
        <v>#VALUE!</v>
      </c>
      <c r="E25" s="26">
        <v>1</v>
      </c>
      <c r="F25" s="1" t="s">
        <v>95</v>
      </c>
      <c r="G25" s="53" t="s">
        <v>76</v>
      </c>
      <c r="H25" s="1" t="s">
        <v>78</v>
      </c>
      <c r="I25">
        <v>2.5299999999999998</v>
      </c>
    </row>
    <row r="26" spans="1:173" ht="40" customHeight="1" x14ac:dyDescent="0.35">
      <c r="B26" s="54"/>
      <c r="C26" s="14" t="s">
        <v>121</v>
      </c>
      <c r="D26" t="e" vm="22">
        <v>#VALUE!</v>
      </c>
      <c r="E26" s="23">
        <v>1</v>
      </c>
      <c r="F26" s="1" t="s">
        <v>12</v>
      </c>
      <c r="G26" s="1" t="s">
        <v>20</v>
      </c>
      <c r="H26" t="s">
        <v>47</v>
      </c>
      <c r="I26">
        <f>2.92</f>
        <v>2.92</v>
      </c>
      <c r="J26" s="1"/>
    </row>
    <row r="27" spans="1:173" ht="40" customHeight="1" x14ac:dyDescent="0.35">
      <c r="B27" s="54"/>
      <c r="C27" s="14" t="s">
        <v>122</v>
      </c>
      <c r="D27" t="e" vm="22">
        <v>#VALUE!</v>
      </c>
      <c r="E27" s="23">
        <v>1</v>
      </c>
      <c r="F27" s="1" t="s">
        <v>12</v>
      </c>
      <c r="G27" s="1" t="s">
        <v>20</v>
      </c>
      <c r="H27" t="s">
        <v>46</v>
      </c>
      <c r="I27">
        <f>2.92</f>
        <v>2.92</v>
      </c>
    </row>
    <row r="28" spans="1:173" ht="40" customHeight="1" x14ac:dyDescent="0.35">
      <c r="B28" s="54"/>
      <c r="C28" s="1" t="s">
        <v>123</v>
      </c>
      <c r="D28" s="6" t="s">
        <v>18</v>
      </c>
      <c r="E28" s="26">
        <v>1</v>
      </c>
      <c r="F28" s="1" t="s">
        <v>79</v>
      </c>
      <c r="G28" s="1" t="s">
        <v>34</v>
      </c>
      <c r="H28" s="1" t="s">
        <v>44</v>
      </c>
      <c r="I28" s="1">
        <v>8</v>
      </c>
      <c r="J28" s="1" t="s">
        <v>98</v>
      </c>
    </row>
    <row r="29" spans="1:173" ht="40" customHeight="1" x14ac:dyDescent="0.35">
      <c r="B29" s="54"/>
      <c r="C29" s="1" t="s">
        <v>124</v>
      </c>
      <c r="D29" s="6" t="s">
        <v>18</v>
      </c>
      <c r="E29" s="26">
        <v>1</v>
      </c>
      <c r="F29" s="1" t="s">
        <v>97</v>
      </c>
      <c r="G29" s="1" t="s">
        <v>34</v>
      </c>
      <c r="H29" s="1" t="s">
        <v>44</v>
      </c>
      <c r="I29" s="1">
        <v>10</v>
      </c>
      <c r="J29" s="1" t="s">
        <v>98</v>
      </c>
    </row>
    <row r="30" spans="1:173" ht="40" customHeight="1" x14ac:dyDescent="0.35">
      <c r="B30" s="54"/>
      <c r="C30" t="s">
        <v>125</v>
      </c>
      <c r="D30" s="6" t="s">
        <v>18</v>
      </c>
      <c r="E30" s="26">
        <v>1</v>
      </c>
      <c r="F30" s="1" t="s">
        <v>85</v>
      </c>
      <c r="G30" t="s">
        <v>34</v>
      </c>
      <c r="H30" s="39" t="s">
        <v>45</v>
      </c>
      <c r="I30">
        <v>49</v>
      </c>
      <c r="J30" s="1" t="s">
        <v>98</v>
      </c>
    </row>
    <row r="31" spans="1:173" ht="40" customHeight="1" x14ac:dyDescent="0.35">
      <c r="B31" s="55" t="s">
        <v>14</v>
      </c>
      <c r="C31" s="21" t="s">
        <v>128</v>
      </c>
      <c r="D31" s="17" t="e" vm="23">
        <v>#VALUE!</v>
      </c>
      <c r="E31" s="38">
        <v>2</v>
      </c>
      <c r="F31" s="16"/>
      <c r="G31" s="16" t="s">
        <v>34</v>
      </c>
      <c r="H31" t="s">
        <v>45</v>
      </c>
      <c r="I31" s="16">
        <v>75.599999999999994</v>
      </c>
      <c r="K31" t="s">
        <v>84</v>
      </c>
    </row>
    <row r="32" spans="1:173" ht="40" customHeight="1" x14ac:dyDescent="0.35">
      <c r="B32" s="56"/>
      <c r="C32" s="1" t="s">
        <v>126</v>
      </c>
      <c r="D32" s="6" t="e" vm="24">
        <v>#VALUE!</v>
      </c>
      <c r="E32" s="26">
        <v>2</v>
      </c>
      <c r="G32" t="s">
        <v>34</v>
      </c>
      <c r="H32" t="s">
        <v>45</v>
      </c>
      <c r="I32">
        <v>74.64</v>
      </c>
    </row>
    <row r="33" spans="1:10" ht="40" customHeight="1" thickBot="1" x14ac:dyDescent="0.4">
      <c r="A33" s="10"/>
      <c r="B33" s="57" t="s">
        <v>15</v>
      </c>
      <c r="C33" s="44" t="s">
        <v>127</v>
      </c>
      <c r="D33" s="45" t="e" vm="25">
        <v>#VALUE!</v>
      </c>
      <c r="E33" s="46">
        <v>2</v>
      </c>
      <c r="F33" s="13"/>
      <c r="G33" s="13" t="s">
        <v>34</v>
      </c>
      <c r="H33" s="10" t="s">
        <v>45</v>
      </c>
      <c r="I33" s="13">
        <f>E33*6.3</f>
        <v>12.6</v>
      </c>
      <c r="J33" s="10"/>
    </row>
    <row r="34" spans="1:10" ht="40" customHeight="1" thickTop="1" x14ac:dyDescent="0.35">
      <c r="B34" s="7"/>
      <c r="C34" s="1"/>
      <c r="D34" s="6"/>
      <c r="H34" s="1"/>
      <c r="I34">
        <f>SUM(I31:I32)</f>
        <v>150.24</v>
      </c>
      <c r="J34" t="s">
        <v>14</v>
      </c>
    </row>
    <row r="35" spans="1:10" ht="40" customHeight="1" x14ac:dyDescent="0.35">
      <c r="A35" s="28"/>
      <c r="B35" s="3"/>
      <c r="C35" s="1"/>
      <c r="D35" s="6"/>
      <c r="E35" s="26"/>
      <c r="H35" s="1"/>
      <c r="J35" t="s">
        <v>130</v>
      </c>
    </row>
    <row r="36" spans="1:10" ht="40" customHeight="1" x14ac:dyDescent="0.35">
      <c r="I36">
        <f>SUM(I12,I11,I10,I8,I7,I6,I5,I2,I26,I28,I29,I30)</f>
        <v>160.96</v>
      </c>
      <c r="J36" t="s">
        <v>129</v>
      </c>
    </row>
    <row r="37" spans="1:10" ht="40" customHeight="1" x14ac:dyDescent="0.35">
      <c r="I37">
        <f>SUM(I2:I33)</f>
        <v>344.84000000000003</v>
      </c>
      <c r="J37" t="s">
        <v>131</v>
      </c>
    </row>
  </sheetData>
  <hyperlinks>
    <hyperlink ref="H7" r:id="rId1" xr:uid="{06E9A0B6-9661-44AC-9D11-4B1FD10EE0AF}"/>
    <hyperlink ref="H8" r:id="rId2" xr:uid="{1CE70323-981F-4843-88D2-26DC9B7170F3}"/>
    <hyperlink ref="H5" r:id="rId3" xr:uid="{02D8CDFD-1AFB-4E9E-BEF7-49332778B49B}"/>
    <hyperlink ref="H11" r:id="rId4" xr:uid="{A9A44797-A589-4785-B834-BCBE4E16193F}"/>
    <hyperlink ref="H10" r:id="rId5" xr:uid="{E6C8AF6A-9584-4045-88CB-936AE4B9BFDF}"/>
    <hyperlink ref="H19" r:id="rId6" xr:uid="{DE3E8527-AE96-4834-8FC8-C21D77EFF07E}"/>
    <hyperlink ref="H12" r:id="rId7" xr:uid="{B3D9087E-907D-4A24-86B5-7F37E03E84C1}"/>
    <hyperlink ref="H20" r:id="rId8" location="attr=12472,12460,12462,4794,4789,4792,21824,23719,24895" xr:uid="{7A0116D9-0628-4FBD-8CF2-810C6E1EBF49}"/>
    <hyperlink ref="H2" r:id="rId9" xr:uid="{71E9D8DA-58E1-4D33-A317-FCFA31C4DE3A}"/>
    <hyperlink ref="H18" r:id="rId10" xr:uid="{51249A8C-A3CC-4C11-91FA-58234E69E1BA}"/>
    <hyperlink ref="H15" r:id="rId11" xr:uid="{8E578F62-4F95-4C4A-8BB3-8FDD797861FA}"/>
    <hyperlink ref="H16" r:id="rId12" xr:uid="{708FA67E-CA5B-4E48-ADCB-7342C8274D24}"/>
  </hyperlinks>
  <pageMargins left="0.7" right="0.7" top="0.78740157499999996" bottom="0.78740157499999996" header="0.3" footer="0.3"/>
  <pageSetup paperSize="9" orientation="portrait" horizontalDpi="1200" verticalDpi="1200"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Werkbladen</vt:lpstr>
      </vt:variant>
      <vt:variant>
        <vt:i4>1</vt:i4>
      </vt:variant>
    </vt:vector>
  </HeadingPairs>
  <TitlesOfParts>
    <vt:vector size="1" baseType="lpstr">
      <vt:lpstr>Inventory_list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Bart Horstman</dc:creator>
  <cp:lastModifiedBy>Bart Horstman</cp:lastModifiedBy>
  <cp:lastPrinted>2025-04-22T11:10:49Z</cp:lastPrinted>
  <dcterms:created xsi:type="dcterms:W3CDTF">2015-06-05T18:19:34Z</dcterms:created>
  <dcterms:modified xsi:type="dcterms:W3CDTF">2025-09-03T14:56:01Z</dcterms:modified>
</cp:coreProperties>
</file>